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uokamura/Desktop/"/>
    </mc:Choice>
  </mc:AlternateContent>
  <xr:revisionPtr revIDLastSave="0" documentId="13_ncr:1_{B500C96C-F505-DD4D-AF4D-1C1914C11FC7}" xr6:coauthVersionLast="47" xr6:coauthVersionMax="47" xr10:uidLastSave="{00000000-0000-0000-0000-000000000000}"/>
  <bookViews>
    <workbookView xWindow="0" yWindow="540" windowWidth="28300" windowHeight="16940" xr2:uid="{779A9D99-6A12-724A-8732-0E3E695610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I5" i="1" s="1"/>
  <c r="I6" i="1" s="1"/>
  <c r="I7" i="1" s="1"/>
  <c r="I8" i="1" s="1"/>
  <c r="I9" i="1" s="1"/>
  <c r="I10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G5" i="1"/>
  <c r="G6" i="1" s="1"/>
  <c r="G7" i="1" s="1"/>
  <c r="G8" i="1" s="1"/>
  <c r="G9" i="1" s="1"/>
  <c r="G10" i="1" s="1"/>
  <c r="G11" i="1" s="1"/>
  <c r="G12" i="1" s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</calcChain>
</file>

<file path=xl/sharedStrings.xml><?xml version="1.0" encoding="utf-8"?>
<sst xmlns="http://schemas.openxmlformats.org/spreadsheetml/2006/main" count="22" uniqueCount="17">
  <si>
    <t>S&amp;P500利回り</t>
    <rPh sb="6" eb="8">
      <t>リマｗ</t>
    </rPh>
    <phoneticPr fontId="1"/>
  </si>
  <si>
    <t>%</t>
    <phoneticPr fontId="1"/>
  </si>
  <si>
    <t>万円</t>
    <rPh sb="0" eb="2">
      <t xml:space="preserve">マンエン </t>
    </rPh>
    <phoneticPr fontId="1"/>
  </si>
  <si>
    <t>第一種</t>
    <rPh sb="0" eb="3">
      <t>ダイイｓ</t>
    </rPh>
    <phoneticPr fontId="1"/>
  </si>
  <si>
    <t>第二種</t>
    <rPh sb="0" eb="1">
      <t xml:space="preserve">ダイ </t>
    </rPh>
    <rPh sb="1" eb="2">
      <t>2</t>
    </rPh>
    <rPh sb="2" eb="3">
      <t xml:space="preserve">シュ </t>
    </rPh>
    <phoneticPr fontId="1"/>
  </si>
  <si>
    <t>万円</t>
    <rPh sb="0" eb="1">
      <t xml:space="preserve">マンエン </t>
    </rPh>
    <phoneticPr fontId="1"/>
  </si>
  <si>
    <t>第一種借入残高</t>
    <rPh sb="0" eb="3">
      <t>ダイ</t>
    </rPh>
    <rPh sb="3" eb="5">
      <t>カリイレ</t>
    </rPh>
    <rPh sb="5" eb="7">
      <t xml:space="preserve">ザンダカ </t>
    </rPh>
    <phoneticPr fontId="1"/>
  </si>
  <si>
    <t>第二種借入残高</t>
    <rPh sb="0" eb="1">
      <t xml:space="preserve">ダイ </t>
    </rPh>
    <rPh sb="1" eb="2">
      <t xml:space="preserve">２ </t>
    </rPh>
    <rPh sb="2" eb="3">
      <t xml:space="preserve">シュ </t>
    </rPh>
    <rPh sb="3" eb="5">
      <t>カリイレ</t>
    </rPh>
    <rPh sb="5" eb="7">
      <t xml:space="preserve">ザンダカ </t>
    </rPh>
    <phoneticPr fontId="1"/>
  </si>
  <si>
    <t>第二種金利</t>
    <rPh sb="0" eb="3">
      <t>ダイ</t>
    </rPh>
    <rPh sb="3" eb="5">
      <t xml:space="preserve">キンリ </t>
    </rPh>
    <phoneticPr fontId="1"/>
  </si>
  <si>
    <t>年数</t>
    <rPh sb="0" eb="2">
      <t xml:space="preserve">ネンスウ </t>
    </rPh>
    <phoneticPr fontId="1"/>
  </si>
  <si>
    <t>INPUT</t>
    <phoneticPr fontId="1"/>
  </si>
  <si>
    <t>OUTPUT</t>
    <phoneticPr fontId="1"/>
  </si>
  <si>
    <t>第一種返済額</t>
    <rPh sb="0" eb="1">
      <t>ダイ</t>
    </rPh>
    <rPh sb="1" eb="3">
      <t xml:space="preserve">イッシュ </t>
    </rPh>
    <rPh sb="3" eb="5">
      <t xml:space="preserve">ヘンサイ </t>
    </rPh>
    <rPh sb="5" eb="6">
      <t xml:space="preserve">ガク </t>
    </rPh>
    <phoneticPr fontId="1"/>
  </si>
  <si>
    <t>第二種返済額</t>
    <rPh sb="0" eb="1">
      <t>ダ</t>
    </rPh>
    <rPh sb="1" eb="3">
      <t xml:space="preserve">２シュ </t>
    </rPh>
    <rPh sb="3" eb="5">
      <t xml:space="preserve">ヘンサイ </t>
    </rPh>
    <rPh sb="5" eb="6">
      <t xml:space="preserve">ガク </t>
    </rPh>
    <phoneticPr fontId="1"/>
  </si>
  <si>
    <t>必要な学費</t>
    <rPh sb="0" eb="2">
      <t>ヒツヨウ</t>
    </rPh>
    <rPh sb="3" eb="5">
      <t xml:space="preserve">ガクヒ </t>
    </rPh>
    <phoneticPr fontId="1"/>
  </si>
  <si>
    <t>一年あたり学費</t>
    <rPh sb="0" eb="2">
      <t xml:space="preserve">イチネン </t>
    </rPh>
    <rPh sb="5" eb="7">
      <t xml:space="preserve">ガクヒ </t>
    </rPh>
    <phoneticPr fontId="1"/>
  </si>
  <si>
    <t>余剰資金</t>
    <rPh sb="0" eb="4">
      <t xml:space="preserve">ヨジョウシキン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</si>
</sst>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第一種借入残高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Sheet1!$F$4:$F$30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Sheet1!$G$4:$G$30</c:f>
              <c:numCache>
                <c:formatCode>General</c:formatCode>
                <c:ptCount val="27"/>
                <c:pt idx="0">
                  <c:v>0</c:v>
                </c:pt>
                <c:pt idx="1">
                  <c:v>61.199999999999996</c:v>
                </c:pt>
                <c:pt idx="2">
                  <c:v>122.39999999999999</c:v>
                </c:pt>
                <c:pt idx="3">
                  <c:v>183.6</c:v>
                </c:pt>
                <c:pt idx="4">
                  <c:v>244.79999999999998</c:v>
                </c:pt>
                <c:pt idx="5">
                  <c:v>306</c:v>
                </c:pt>
                <c:pt idx="6">
                  <c:v>367.2</c:v>
                </c:pt>
                <c:pt idx="7" formatCode="0">
                  <c:v>348.84</c:v>
                </c:pt>
                <c:pt idx="8" formatCode="0">
                  <c:v>330.47999999999996</c:v>
                </c:pt>
                <c:pt idx="9" formatCode="0">
                  <c:v>312.11999999999995</c:v>
                </c:pt>
                <c:pt idx="10" formatCode="0">
                  <c:v>293.75999999999993</c:v>
                </c:pt>
                <c:pt idx="11" formatCode="0">
                  <c:v>275.39999999999992</c:v>
                </c:pt>
                <c:pt idx="12" formatCode="0">
                  <c:v>257.03999999999991</c:v>
                </c:pt>
                <c:pt idx="13" formatCode="0">
                  <c:v>238.67999999999989</c:v>
                </c:pt>
                <c:pt idx="14" formatCode="0">
                  <c:v>220.31999999999988</c:v>
                </c:pt>
                <c:pt idx="15" formatCode="0">
                  <c:v>201.95999999999987</c:v>
                </c:pt>
                <c:pt idx="16" formatCode="0">
                  <c:v>183.59999999999985</c:v>
                </c:pt>
                <c:pt idx="17" formatCode="0">
                  <c:v>165.23999999999984</c:v>
                </c:pt>
                <c:pt idx="18" formatCode="0">
                  <c:v>146.87999999999982</c:v>
                </c:pt>
                <c:pt idx="19" formatCode="0">
                  <c:v>128.51999999999981</c:v>
                </c:pt>
                <c:pt idx="20" formatCode="0">
                  <c:v>110.15999999999981</c:v>
                </c:pt>
                <c:pt idx="21" formatCode="0">
                  <c:v>91.799999999999812</c:v>
                </c:pt>
                <c:pt idx="22" formatCode="0">
                  <c:v>73.439999999999813</c:v>
                </c:pt>
                <c:pt idx="23" formatCode="0">
                  <c:v>55.079999999999814</c:v>
                </c:pt>
                <c:pt idx="24" formatCode="0">
                  <c:v>36.719999999999814</c:v>
                </c:pt>
                <c:pt idx="25" formatCode="0">
                  <c:v>18.359999999999815</c:v>
                </c:pt>
                <c:pt idx="26" formatCode="0">
                  <c:v>-1.8474111129762605E-13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D8-144D-A053-22DB13269540}"/>
            </c:ext>
          </c:extLst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第二種借入残高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Sheet1!$F$4:$F$30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Sheet1!$H$4:$H$30</c:f>
              <c:numCache>
                <c:formatCode>General</c:formatCode>
                <c:ptCount val="27"/>
                <c:pt idx="0">
                  <c:v>0</c:v>
                </c:pt>
                <c:pt idx="1">
                  <c:v>144</c:v>
                </c:pt>
                <c:pt idx="2">
                  <c:v>288</c:v>
                </c:pt>
                <c:pt idx="3">
                  <c:v>432</c:v>
                </c:pt>
                <c:pt idx="4">
                  <c:v>576</c:v>
                </c:pt>
                <c:pt idx="5">
                  <c:v>720</c:v>
                </c:pt>
                <c:pt idx="6">
                  <c:v>864</c:v>
                </c:pt>
                <c:pt idx="7" formatCode="0">
                  <c:v>821.16554519999988</c:v>
                </c:pt>
                <c:pt idx="8" formatCode="0">
                  <c:v>778.28825594519981</c:v>
                </c:pt>
                <c:pt idx="9" formatCode="0">
                  <c:v>735.36808940114497</c:v>
                </c:pt>
                <c:pt idx="10" formatCode="0">
                  <c:v>692.4050026905461</c:v>
                </c:pt>
                <c:pt idx="11" formatCode="0">
                  <c:v>649.39895289323658</c:v>
                </c:pt>
                <c:pt idx="12" formatCode="0">
                  <c:v>606.34989704612974</c:v>
                </c:pt>
                <c:pt idx="13" formatCode="0">
                  <c:v>563.25779214317583</c:v>
                </c:pt>
                <c:pt idx="14" formatCode="0">
                  <c:v>520.12259513531899</c:v>
                </c:pt>
                <c:pt idx="15" formatCode="0">
                  <c:v>476.94426293045427</c:v>
                </c:pt>
                <c:pt idx="16" formatCode="0">
                  <c:v>433.72275239338467</c:v>
                </c:pt>
                <c:pt idx="17" formatCode="0">
                  <c:v>390.45802034577798</c:v>
                </c:pt>
                <c:pt idx="18" formatCode="0">
                  <c:v>347.15002356612371</c:v>
                </c:pt>
                <c:pt idx="19" formatCode="0">
                  <c:v>303.79871878968976</c:v>
                </c:pt>
                <c:pt idx="20" formatCode="0">
                  <c:v>260.40406270847939</c:v>
                </c:pt>
                <c:pt idx="21" formatCode="0">
                  <c:v>216.96601197118787</c:v>
                </c:pt>
                <c:pt idx="22" formatCode="0">
                  <c:v>173.48452318315904</c:v>
                </c:pt>
                <c:pt idx="23" formatCode="0">
                  <c:v>129.9595529063422</c:v>
                </c:pt>
                <c:pt idx="24" formatCode="0">
                  <c:v>86.391057659248546</c:v>
                </c:pt>
                <c:pt idx="25" formatCode="0">
                  <c:v>42.778993916907794</c:v>
                </c:pt>
                <c:pt idx="26" formatCode="0">
                  <c:v>-0.87668188917529977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D8-144D-A053-22DB13269540}"/>
            </c:ext>
          </c:extLst>
        </c:ser>
        <c:ser>
          <c:idx val="2"/>
          <c:order val="2"/>
          <c:tx>
            <c:strRef>
              <c:f>Sheet1!$I$3</c:f>
              <c:strCache>
                <c:ptCount val="1"/>
                <c:pt idx="0">
                  <c:v>余剰資金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Sheet1!$F$4:$F$30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xVal>
          <c:yVal>
            <c:numRef>
              <c:f>Sheet1!$I$4:$I$30</c:f>
              <c:numCache>
                <c:formatCode>0</c:formatCode>
                <c:ptCount val="27"/>
                <c:pt idx="0" formatCode="General">
                  <c:v>0</c:v>
                </c:pt>
                <c:pt idx="1">
                  <c:v>121.86666666666666</c:v>
                </c:pt>
                <c:pt idx="2">
                  <c:v>253.48266666666666</c:v>
                </c:pt>
                <c:pt idx="3">
                  <c:v>395.62794666666667</c:v>
                </c:pt>
                <c:pt idx="4">
                  <c:v>549.14484906666655</c:v>
                </c:pt>
                <c:pt idx="5">
                  <c:v>714.94310365866659</c:v>
                </c:pt>
                <c:pt idx="6">
                  <c:v>894.00521861802656</c:v>
                </c:pt>
                <c:pt idx="7">
                  <c:v>899.43562492346859</c:v>
                </c:pt>
                <c:pt idx="8">
                  <c:v>905.2542025221619</c:v>
                </c:pt>
                <c:pt idx="9">
                  <c:v>911.49195885635561</c:v>
                </c:pt>
                <c:pt idx="10">
                  <c:v>918.18238191741727</c:v>
                </c:pt>
                <c:pt idx="11">
                  <c:v>925.3616386897163</c:v>
                </c:pt>
                <c:pt idx="12">
                  <c:v>933.06878947001826</c:v>
                </c:pt>
                <c:pt idx="13">
                  <c:v>941.34601933242948</c:v>
                </c:pt>
                <c:pt idx="14">
                  <c:v>950.23888811053837</c:v>
                </c:pt>
                <c:pt idx="15">
                  <c:v>959.79660037812744</c:v>
                </c:pt>
                <c:pt idx="16">
                  <c:v>970.0722970283424</c:v>
                </c:pt>
                <c:pt idx="17">
                  <c:v>981.12337017919458</c:v>
                </c:pt>
                <c:pt idx="18">
                  <c:v>993.0118032715036</c:v>
                </c:pt>
                <c:pt idx="19">
                  <c:v>1005.8045383746752</c:v>
                </c:pt>
                <c:pt idx="20">
                  <c:v>1019.573872876942</c:v>
                </c:pt>
                <c:pt idx="21">
                  <c:v>1034.3978879108224</c:v>
                </c:pt>
                <c:pt idx="22">
                  <c:v>1050.360911052617</c:v>
                </c:pt>
                <c:pt idx="23">
                  <c:v>1067.5540160378644</c:v>
                </c:pt>
                <c:pt idx="24">
                  <c:v>1086.0755624540325</c:v>
                </c:pt>
                <c:pt idx="25">
                  <c:v>1106.0317786086273</c:v>
                </c:pt>
                <c:pt idx="26">
                  <c:v>1127.5373910267479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D8-144D-A053-22DB1326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517184"/>
        <c:axId val="424322624"/>
      </c:scatterChart>
      <c:valAx>
        <c:axId val="42451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iragino Sans W4" panose="020B0400000000000000" pitchFamily="34" charset="-128"/>
                    <a:ea typeface="Hiragino Sans W4" panose="020B0400000000000000" pitchFamily="34" charset="-128"/>
                    <a:cs typeface="+mn-cs"/>
                  </a:defRPr>
                </a:pPr>
                <a:r>
                  <a:rPr lang="ja-JP" altLang="en-US"/>
                  <a:t>年数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iragino Sans W4" panose="020B0400000000000000" pitchFamily="34" charset="-128"/>
                  <a:ea typeface="Hiragino Sans W4" panose="020B0400000000000000" pitchFamily="34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iragino Sans W4" panose="020B0400000000000000" pitchFamily="34" charset="-128"/>
                <a:ea typeface="Hiragino Sans W4" panose="020B0400000000000000" pitchFamily="34" charset="-128"/>
                <a:cs typeface="+mn-cs"/>
              </a:defRPr>
            </a:pPr>
            <a:endParaRPr lang="ja-JP"/>
          </a:p>
        </c:txPr>
        <c:crossAx val="424322624"/>
        <c:crosses val="autoZero"/>
        <c:crossBetween val="midCat"/>
      </c:valAx>
      <c:valAx>
        <c:axId val="42432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iragino Sans W4" panose="020B0400000000000000" pitchFamily="34" charset="-128"/>
                    <a:ea typeface="Hiragino Sans W4" panose="020B0400000000000000" pitchFamily="34" charset="-128"/>
                    <a:cs typeface="+mn-cs"/>
                  </a:defRPr>
                </a:pPr>
                <a:r>
                  <a:rPr lang="ja-JP" altLang="en-US"/>
                  <a:t>金額</a:t>
                </a:r>
                <a:r>
                  <a:rPr lang="en-US" altLang="ja-JP"/>
                  <a:t> [</a:t>
                </a:r>
                <a:r>
                  <a:rPr lang="ja-JP" altLang="en-US"/>
                  <a:t>万円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iragino Sans W4" panose="020B0400000000000000" pitchFamily="34" charset="-128"/>
                  <a:ea typeface="Hiragino Sans W4" panose="020B0400000000000000" pitchFamily="34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iragino Sans W4" panose="020B0400000000000000" pitchFamily="34" charset="-128"/>
                <a:ea typeface="Hiragino Sans W4" panose="020B0400000000000000" pitchFamily="34" charset="-128"/>
                <a:cs typeface="+mn-cs"/>
              </a:defRPr>
            </a:pPr>
            <a:endParaRPr lang="ja-JP"/>
          </a:p>
        </c:txPr>
        <c:crossAx val="42451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iragino Sans W4" panose="020B0400000000000000" pitchFamily="34" charset="-128"/>
              <a:ea typeface="Hiragino Sans W4" panose="020B0400000000000000" pitchFamily="34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>
          <a:latin typeface="Hiragino Sans W4" panose="020B0400000000000000" pitchFamily="34" charset="-128"/>
          <a:ea typeface="Hiragino Sans W4" panose="020B0400000000000000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311150</xdr:colOff>
      <xdr:row>1</xdr:row>
      <xdr:rowOff>38100</xdr:rowOff>
    </xdr:from>
    <xdr:to>
      <xdr:col>19</xdr:col>
      <xdr:colOff>927100</xdr:colOff>
      <xdr:row>25</xdr:row>
      <xdr:rowOff>50800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50DF54-6705-CB4D-AC09-EF11DA04C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FF03-C58D-8D47-9478-08E4A66D5283}">
  <dimension ref="B2:I30"/>
  <sheetViews>
    <sheetView showGridLines="0" tabSelected="1" workbookViewId="0">
      <selection activeCell="F32" sqref="F32"/>
    </sheetView>
  </sheetViews>
  <sheetFormatPr baseColWidth="10" defaultRowHeight="18"/>
  <cols>
    <col min="1" max="1" width="4.85546875" style="4" customWidth="1"/>
    <col min="2" max="2" width="13.140625" style="4" customWidth="1"/>
    <col min="3" max="4" width="10.7109375" style="4"/>
    <col min="5" max="5" width="5.140625" style="4" customWidth="1"/>
    <col min="6" max="6" width="10.7109375" style="4"/>
    <col min="7" max="7" width="13.7109375" style="4" customWidth="1"/>
    <col min="8" max="8" width="15.140625" style="4" customWidth="1"/>
    <col min="9" max="16384" width="10.7109375" style="4"/>
  </cols>
  <sheetData>
    <row r="2" spans="2:9">
      <c r="B2" s="1" t="s">
        <v>10</v>
      </c>
      <c r="C2" s="2"/>
      <c r="D2" s="3"/>
      <c r="F2" s="1" t="s">
        <v>11</v>
      </c>
      <c r="G2" s="2"/>
      <c r="H2" s="2"/>
      <c r="I2" s="3"/>
    </row>
    <row r="3" spans="2:9">
      <c r="B3" s="5" t="s">
        <v>0</v>
      </c>
      <c r="C3" s="5">
        <v>8</v>
      </c>
      <c r="D3" s="5" t="s">
        <v>1</v>
      </c>
      <c r="F3" s="5" t="s">
        <v>9</v>
      </c>
      <c r="G3" s="5" t="s">
        <v>6</v>
      </c>
      <c r="H3" s="5" t="s">
        <v>7</v>
      </c>
      <c r="I3" s="5" t="s">
        <v>16</v>
      </c>
    </row>
    <row r="4" spans="2:9">
      <c r="B4" s="6" t="s">
        <v>3</v>
      </c>
      <c r="C4" s="6">
        <v>5.0999999999999996</v>
      </c>
      <c r="D4" s="6" t="s">
        <v>2</v>
      </c>
      <c r="F4" s="6">
        <v>0</v>
      </c>
      <c r="G4" s="6">
        <v>0</v>
      </c>
      <c r="H4" s="6">
        <v>0</v>
      </c>
      <c r="I4" s="6">
        <v>0</v>
      </c>
    </row>
    <row r="5" spans="2:9">
      <c r="B5" s="6" t="s">
        <v>4</v>
      </c>
      <c r="C5" s="6">
        <v>12</v>
      </c>
      <c r="D5" s="6" t="s">
        <v>5</v>
      </c>
      <c r="F5" s="6">
        <v>1</v>
      </c>
      <c r="G5" s="6">
        <f>$C$4*12</f>
        <v>61.199999999999996</v>
      </c>
      <c r="H5" s="6">
        <f>$C$5*12</f>
        <v>144</v>
      </c>
      <c r="I5" s="7">
        <f>I4*(100+$C$3)/100+(G5-G4)+(H5-H4)-$C$11</f>
        <v>121.86666666666666</v>
      </c>
    </row>
    <row r="6" spans="2:9">
      <c r="B6" s="6" t="s">
        <v>8</v>
      </c>
      <c r="C6" s="6">
        <v>0.1</v>
      </c>
      <c r="D6" s="6" t="s">
        <v>1</v>
      </c>
      <c r="F6" s="6">
        <v>2</v>
      </c>
      <c r="G6" s="6">
        <f>$C$4*12+G5</f>
        <v>122.39999999999999</v>
      </c>
      <c r="H6" s="6">
        <f>H5+$C$5*12</f>
        <v>288</v>
      </c>
      <c r="I6" s="7">
        <f>I5*(100+$C$3)/100+(G6-G5)+(H6-H5)-$C$11</f>
        <v>253.48266666666666</v>
      </c>
    </row>
    <row r="7" spans="2:9">
      <c r="B7" s="6" t="s">
        <v>12</v>
      </c>
      <c r="C7" s="6">
        <v>1.53</v>
      </c>
      <c r="D7" s="6" t="s">
        <v>5</v>
      </c>
      <c r="F7" s="6">
        <v>3</v>
      </c>
      <c r="G7" s="6">
        <f t="shared" ref="G7:G10" si="0">$C$4*12+G6</f>
        <v>183.6</v>
      </c>
      <c r="H7" s="6">
        <f t="shared" ref="H7:H10" si="1">H6+$C$5*12</f>
        <v>432</v>
      </c>
      <c r="I7" s="7">
        <f t="shared" ref="I7:I10" si="2">I6*(100+$C$3)/100+(G7-G6)+(H7-H6)-$C$11</f>
        <v>395.62794666666667</v>
      </c>
    </row>
    <row r="8" spans="2:9">
      <c r="B8" s="6" t="s">
        <v>13</v>
      </c>
      <c r="C8" s="6">
        <v>3.6379000000000001</v>
      </c>
      <c r="D8" s="6" t="s">
        <v>5</v>
      </c>
      <c r="F8" s="6">
        <v>4</v>
      </c>
      <c r="G8" s="6">
        <f t="shared" si="0"/>
        <v>244.79999999999998</v>
      </c>
      <c r="H8" s="6">
        <f t="shared" si="1"/>
        <v>576</v>
      </c>
      <c r="I8" s="7">
        <f t="shared" si="2"/>
        <v>549.14484906666655</v>
      </c>
    </row>
    <row r="9" spans="2:9">
      <c r="B9" s="6"/>
      <c r="C9" s="6"/>
      <c r="D9" s="6"/>
      <c r="F9" s="6">
        <v>5</v>
      </c>
      <c r="G9" s="6">
        <f t="shared" si="0"/>
        <v>306</v>
      </c>
      <c r="H9" s="6">
        <f t="shared" si="1"/>
        <v>720</v>
      </c>
      <c r="I9" s="7">
        <f t="shared" si="2"/>
        <v>714.94310365866659</v>
      </c>
    </row>
    <row r="10" spans="2:9">
      <c r="B10" s="6" t="s">
        <v>14</v>
      </c>
      <c r="C10" s="6">
        <v>1000</v>
      </c>
      <c r="D10" s="6" t="s">
        <v>2</v>
      </c>
      <c r="F10" s="6">
        <v>6</v>
      </c>
      <c r="G10" s="6">
        <f t="shared" si="0"/>
        <v>367.2</v>
      </c>
      <c r="H10" s="6">
        <f t="shared" si="1"/>
        <v>864</v>
      </c>
      <c r="I10" s="7">
        <f t="shared" si="2"/>
        <v>894.00521861802656</v>
      </c>
    </row>
    <row r="11" spans="2:9">
      <c r="B11" s="6" t="s">
        <v>15</v>
      </c>
      <c r="C11" s="8">
        <f>C10/12</f>
        <v>83.333333333333329</v>
      </c>
      <c r="D11" s="6" t="s">
        <v>5</v>
      </c>
      <c r="F11" s="6">
        <v>7</v>
      </c>
      <c r="G11" s="7">
        <f>G10-12*$C$7</f>
        <v>348.84</v>
      </c>
      <c r="H11" s="7">
        <f>(H10-12*$C$8)*(100+$C$6)/100</f>
        <v>821.16554519999988</v>
      </c>
      <c r="I11" s="7">
        <f>(I10-(G10-G11)-(H10-H11))*(100+$C$3)/100</f>
        <v>899.43562492346859</v>
      </c>
    </row>
    <row r="12" spans="2:9">
      <c r="F12" s="6">
        <v>8</v>
      </c>
      <c r="G12" s="7">
        <f t="shared" ref="G12:G30" si="3">G11-12*$C$7</f>
        <v>330.47999999999996</v>
      </c>
      <c r="H12" s="7">
        <f t="shared" ref="H12:H30" si="4">(H11-12*$C$8)*(100+$C$6)/100</f>
        <v>778.28825594519981</v>
      </c>
      <c r="I12" s="7">
        <f t="shared" ref="I12:I30" si="5">(I11-(G11-G12)-(H11-H12))*(100+$C$3)/100</f>
        <v>905.2542025221619</v>
      </c>
    </row>
    <row r="13" spans="2:9">
      <c r="F13" s="6">
        <v>9</v>
      </c>
      <c r="G13" s="7">
        <f t="shared" si="3"/>
        <v>312.11999999999995</v>
      </c>
      <c r="H13" s="7">
        <f t="shared" si="4"/>
        <v>735.36808940114497</v>
      </c>
      <c r="I13" s="7">
        <f t="shared" si="5"/>
        <v>911.49195885635561</v>
      </c>
    </row>
    <row r="14" spans="2:9">
      <c r="F14" s="6">
        <v>10</v>
      </c>
      <c r="G14" s="7">
        <f t="shared" si="3"/>
        <v>293.75999999999993</v>
      </c>
      <c r="H14" s="7">
        <f t="shared" si="4"/>
        <v>692.4050026905461</v>
      </c>
      <c r="I14" s="7">
        <f t="shared" si="5"/>
        <v>918.18238191741727</v>
      </c>
    </row>
    <row r="15" spans="2:9">
      <c r="F15" s="6">
        <v>11</v>
      </c>
      <c r="G15" s="7">
        <f t="shared" si="3"/>
        <v>275.39999999999992</v>
      </c>
      <c r="H15" s="7">
        <f t="shared" si="4"/>
        <v>649.39895289323658</v>
      </c>
      <c r="I15" s="7">
        <f t="shared" si="5"/>
        <v>925.3616386897163</v>
      </c>
    </row>
    <row r="16" spans="2:9">
      <c r="F16" s="6">
        <v>12</v>
      </c>
      <c r="G16" s="7">
        <f t="shared" si="3"/>
        <v>257.03999999999991</v>
      </c>
      <c r="H16" s="7">
        <f t="shared" si="4"/>
        <v>606.34989704612974</v>
      </c>
      <c r="I16" s="7">
        <f t="shared" si="5"/>
        <v>933.06878947001826</v>
      </c>
    </row>
    <row r="17" spans="6:9">
      <c r="F17" s="6">
        <v>13</v>
      </c>
      <c r="G17" s="7">
        <f t="shared" si="3"/>
        <v>238.67999999999989</v>
      </c>
      <c r="H17" s="7">
        <f t="shared" si="4"/>
        <v>563.25779214317583</v>
      </c>
      <c r="I17" s="7">
        <f t="shared" si="5"/>
        <v>941.34601933242948</v>
      </c>
    </row>
    <row r="18" spans="6:9">
      <c r="F18" s="6">
        <v>14</v>
      </c>
      <c r="G18" s="7">
        <f t="shared" si="3"/>
        <v>220.31999999999988</v>
      </c>
      <c r="H18" s="7">
        <f t="shared" si="4"/>
        <v>520.12259513531899</v>
      </c>
      <c r="I18" s="7">
        <f t="shared" si="5"/>
        <v>950.23888811053837</v>
      </c>
    </row>
    <row r="19" spans="6:9">
      <c r="F19" s="6">
        <v>15</v>
      </c>
      <c r="G19" s="7">
        <f t="shared" si="3"/>
        <v>201.95999999999987</v>
      </c>
      <c r="H19" s="7">
        <f t="shared" si="4"/>
        <v>476.94426293045427</v>
      </c>
      <c r="I19" s="7">
        <f t="shared" si="5"/>
        <v>959.79660037812744</v>
      </c>
    </row>
    <row r="20" spans="6:9">
      <c r="F20" s="6">
        <v>16</v>
      </c>
      <c r="G20" s="7">
        <f t="shared" si="3"/>
        <v>183.59999999999985</v>
      </c>
      <c r="H20" s="7">
        <f t="shared" si="4"/>
        <v>433.72275239338467</v>
      </c>
      <c r="I20" s="7">
        <f t="shared" si="5"/>
        <v>970.0722970283424</v>
      </c>
    </row>
    <row r="21" spans="6:9">
      <c r="F21" s="6">
        <v>17</v>
      </c>
      <c r="G21" s="7">
        <f t="shared" si="3"/>
        <v>165.23999999999984</v>
      </c>
      <c r="H21" s="7">
        <f t="shared" si="4"/>
        <v>390.45802034577798</v>
      </c>
      <c r="I21" s="7">
        <f t="shared" si="5"/>
        <v>981.12337017919458</v>
      </c>
    </row>
    <row r="22" spans="6:9">
      <c r="F22" s="6">
        <v>18</v>
      </c>
      <c r="G22" s="7">
        <f t="shared" si="3"/>
        <v>146.87999999999982</v>
      </c>
      <c r="H22" s="7">
        <f t="shared" si="4"/>
        <v>347.15002356612371</v>
      </c>
      <c r="I22" s="7">
        <f t="shared" si="5"/>
        <v>993.0118032715036</v>
      </c>
    </row>
    <row r="23" spans="6:9">
      <c r="F23" s="6">
        <v>19</v>
      </c>
      <c r="G23" s="7">
        <f t="shared" si="3"/>
        <v>128.51999999999981</v>
      </c>
      <c r="H23" s="7">
        <f t="shared" si="4"/>
        <v>303.79871878968976</v>
      </c>
      <c r="I23" s="7">
        <f t="shared" si="5"/>
        <v>1005.8045383746752</v>
      </c>
    </row>
    <row r="24" spans="6:9">
      <c r="F24" s="6">
        <v>20</v>
      </c>
      <c r="G24" s="7">
        <f t="shared" si="3"/>
        <v>110.15999999999981</v>
      </c>
      <c r="H24" s="7">
        <f t="shared" si="4"/>
        <v>260.40406270847939</v>
      </c>
      <c r="I24" s="7">
        <f t="shared" si="5"/>
        <v>1019.573872876942</v>
      </c>
    </row>
    <row r="25" spans="6:9">
      <c r="F25" s="6">
        <v>21</v>
      </c>
      <c r="G25" s="7">
        <f t="shared" si="3"/>
        <v>91.799999999999812</v>
      </c>
      <c r="H25" s="7">
        <f t="shared" si="4"/>
        <v>216.96601197118787</v>
      </c>
      <c r="I25" s="7">
        <f t="shared" si="5"/>
        <v>1034.3978879108224</v>
      </c>
    </row>
    <row r="26" spans="6:9">
      <c r="F26" s="6">
        <v>22</v>
      </c>
      <c r="G26" s="7">
        <f t="shared" si="3"/>
        <v>73.439999999999813</v>
      </c>
      <c r="H26" s="7">
        <f t="shared" si="4"/>
        <v>173.48452318315904</v>
      </c>
      <c r="I26" s="7">
        <f t="shared" si="5"/>
        <v>1050.360911052617</v>
      </c>
    </row>
    <row r="27" spans="6:9">
      <c r="F27" s="6">
        <v>23</v>
      </c>
      <c r="G27" s="7">
        <f t="shared" si="3"/>
        <v>55.079999999999814</v>
      </c>
      <c r="H27" s="7">
        <f t="shared" si="4"/>
        <v>129.9595529063422</v>
      </c>
      <c r="I27" s="7">
        <f t="shared" si="5"/>
        <v>1067.5540160378644</v>
      </c>
    </row>
    <row r="28" spans="6:9">
      <c r="F28" s="6">
        <v>24</v>
      </c>
      <c r="G28" s="7">
        <f t="shared" si="3"/>
        <v>36.719999999999814</v>
      </c>
      <c r="H28" s="7">
        <f t="shared" si="4"/>
        <v>86.391057659248546</v>
      </c>
      <c r="I28" s="7">
        <f t="shared" si="5"/>
        <v>1086.0755624540325</v>
      </c>
    </row>
    <row r="29" spans="6:9">
      <c r="F29" s="6">
        <v>25</v>
      </c>
      <c r="G29" s="7">
        <f t="shared" si="3"/>
        <v>18.359999999999815</v>
      </c>
      <c r="H29" s="7">
        <f t="shared" si="4"/>
        <v>42.778993916907794</v>
      </c>
      <c r="I29" s="7">
        <f t="shared" si="5"/>
        <v>1106.0317786086273</v>
      </c>
    </row>
    <row r="30" spans="6:9">
      <c r="F30" s="6">
        <v>26</v>
      </c>
      <c r="G30" s="7">
        <f t="shared" si="3"/>
        <v>-1.8474111129762605E-13</v>
      </c>
      <c r="H30" s="7">
        <f t="shared" si="4"/>
        <v>-0.87668188917529977</v>
      </c>
      <c r="I30" s="7">
        <f t="shared" si="5"/>
        <v>1127.5373910267479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 TORU</dc:creator>
  <cp:lastModifiedBy>OKAMURA TORU</cp:lastModifiedBy>
  <dcterms:created xsi:type="dcterms:W3CDTF">2021-11-10T10:17:07Z</dcterms:created>
  <dcterms:modified xsi:type="dcterms:W3CDTF">2021-11-10T11:46:25Z</dcterms:modified>
</cp:coreProperties>
</file>